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480" yWindow="240" windowWidth="11355" windowHeight="8580" activeTab="0"/>
  </bookViews>
  <sheets>
    <sheet name="Simulator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<sst xmlns="http://schemas.openxmlformats.org/spreadsheetml/2006/main" count="15" uniqueCount="15">
  <si>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Finanziamento</t>
  </si>
  <si>
    <t>Tasso</t>
  </si>
  <si>
    <t>Rata</t>
  </si>
  <si>
    <t>Quota capitale</t>
  </si>
  <si>
    <t>Quota interessi</t>
  </si>
  <si>
    <t>Debito residuo</t>
  </si>
  <si>
    <t>Totale</t>
  </si>
  <si>
    <t>Tempo (Anno)</t>
  </si>
  <si>
    <t>Tempo (semestre)</t>
  </si>
  <si>
    <t>Semestri</t>
  </si>
  <si>
    <t>Visualizza risultato</t>
  </si>
  <si>
    <t>Inserisci importo</t>
  </si>
  <si>
    <t>Campo editabile per l'immissione dell'importo del finanziamento</t>
  </si>
  <si>
    <t>Campo di visualizzazione del risultato</t>
  </si>
  <si>
    <t>MISURA "BENI STRUMENTALI" - FOGLIO DI CALCOLO DEL CONTRIBUTO MISE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</si>
</sst>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4" fontId="7" fillId="32" borderId="10" xfId="0" applyNumberFormat="1" applyFont="1" applyFill="1" applyBorder="1" applyAlignment="1" applyProtection="1">
      <alignment horizontal="center" vertical="center"/>
      <protection locked="0"/>
    </xf>
    <xf numFmtId="164" fontId="7" fillId="3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/>
      <protection/>
    </xf>
    <xf numFmtId="164" fontId="6" fillId="0" borderId="11" xfId="0" applyNumberFormat="1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/>
    </xf>
    <xf numFmtId="164" fontId="2" fillId="35" borderId="11" xfId="0" applyNumberFormat="1" applyFont="1" applyFill="1" applyBorder="1" applyAlignment="1" applyProtection="1">
      <alignment/>
      <protection/>
    </xf>
    <xf numFmtId="164" fontId="6" fillId="0" borderId="17" xfId="0" applyNumberFormat="1" applyFont="1" applyBorder="1" applyAlignment="1" applyProtection="1">
      <alignment vertical="center"/>
      <protection/>
    </xf>
    <xf numFmtId="164" fontId="0" fillId="0" borderId="17" xfId="0" applyNumberFormat="1" applyBorder="1" applyAlignment="1" applyProtection="1">
      <alignment/>
      <protection/>
    </xf>
    <xf numFmtId="164" fontId="0" fillId="0" borderId="11" xfId="0" applyNumberForma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164" fontId="7" fillId="0" borderId="17" xfId="0" applyNumberFormat="1" applyFont="1" applyFill="1" applyBorder="1" applyAlignment="1" applyProtection="1">
      <alignment vertical="center"/>
      <protection/>
    </xf>
    <xf numFmtId="164" fontId="2" fillId="0" borderId="17" xfId="0" applyNumberFormat="1" applyFont="1" applyFill="1" applyBorder="1" applyAlignment="1" applyProtection="1">
      <alignment/>
      <protection/>
    </xf>
    <xf numFmtId="164" fontId="5" fillId="36" borderId="10" xfId="48" applyNumberFormat="1" applyFont="1" applyFill="1" applyBorder="1" applyAlignment="1" applyProtection="1">
      <alignment horizontal="center" vertical="center"/>
      <protection/>
    </xf>
    <xf numFmtId="164" fontId="5" fillId="36" borderId="11" xfId="48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32" borderId="0" xfId="0" applyFill="1" applyAlignment="1" applyProtection="1">
      <alignment/>
      <protection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horizontal="left" indent="1"/>
      <protection/>
    </xf>
    <xf numFmtId="0" fontId="0" fillId="36" borderId="0" xfId="0" applyFill="1" applyAlignment="1" applyProtection="1">
      <alignment/>
      <protection/>
    </xf>
    <xf numFmtId="10" fontId="2" fillId="0" borderId="17" xfId="48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7</xdr:row>
      <xdr:rowOff>123825</xdr:rowOff>
    </xdr:from>
    <xdr:to>
      <xdr:col>3</xdr:col>
      <xdr:colOff>400050</xdr:colOff>
      <xdr:row>7</xdr:row>
      <xdr:rowOff>123825</xdr:rowOff>
    </xdr:to>
    <xdr:sp>
      <xdr:nvSpPr>
        <xdr:cNvPr id="1" name="Connettore 2 3"/>
        <xdr:cNvSpPr>
          <a:spLocks/>
        </xdr:cNvSpPr>
      </xdr:nvSpPr>
      <xdr:spPr>
        <a:xfrm flipV="1">
          <a:off x="3105150" y="1524000"/>
          <a:ext cx="742950" cy="0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1905000</xdr:colOff>
      <xdr:row>24</xdr:row>
      <xdr:rowOff>123825</xdr:rowOff>
    </xdr:from>
    <xdr:to>
      <xdr:col>3</xdr:col>
      <xdr:colOff>428625</xdr:colOff>
      <xdr:row>24</xdr:row>
      <xdr:rowOff>123825</xdr:rowOff>
    </xdr:to>
    <xdr:sp>
      <xdr:nvSpPr>
        <xdr:cNvPr id="2" name="Connettore 2 6"/>
        <xdr:cNvSpPr>
          <a:spLocks/>
        </xdr:cNvSpPr>
      </xdr:nvSpPr>
      <xdr:spPr>
        <a:xfrm>
          <a:off x="3124200" y="2114550"/>
          <a:ext cx="752475" cy="0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showGridLines="0" showRowColHeaders="0" tabSelected="1" zoomScalePageLayoutView="0" workbookViewId="0" topLeftCell="A1">
      <selection activeCell="E8" sqref="E8:F8"/>
    </sheetView>
  </sheetViews>
  <sheetFormatPr defaultColWidth="9.140625" defaultRowHeight="12.75"/>
  <cols>
    <col min="1" max="2" width="9.140625" style="6" customWidth="1"/>
    <col min="3" max="3" width="33.421875" style="6" customWidth="1"/>
    <col min="4" max="4" width="9.00390625" style="6" bestFit="1" customWidth="1"/>
    <col min="5" max="8" width="14.7109375" style="6" customWidth="1"/>
    <col min="9" max="16384" width="9.140625" style="6" customWidth="1"/>
  </cols>
  <sheetData>
    <row r="2" spans="2:7" ht="12.75">
      <c r="B2" s="3"/>
      <c r="C2" s="4"/>
      <c r="D2" s="4"/>
      <c r="E2" s="4"/>
      <c r="F2" s="4"/>
      <c r="G2" s="5"/>
    </row>
    <row r="3" spans="2:7" ht="18" customHeight="1">
      <c r="B3" s="7" t="s">
        <v>14</v>
      </c>
      <c r="C3" s="8"/>
      <c r="D3" s="8"/>
      <c r="E3" s="8"/>
      <c r="F3" s="8"/>
      <c r="G3" s="9"/>
    </row>
    <row r="4" spans="2:7" ht="12.75">
      <c r="B4" s="10"/>
      <c r="C4" s="11"/>
      <c r="D4" s="11"/>
      <c r="E4" s="11"/>
      <c r="F4" s="11"/>
      <c r="G4" s="12"/>
    </row>
    <row r="5" spans="2:7" ht="18" customHeight="1">
      <c r="B5" s="10"/>
      <c r="C5" s="11"/>
      <c r="D5" s="11"/>
      <c r="E5" s="13" t="s">
        <v>9</v>
      </c>
      <c r="F5" s="13" t="s">
        <v>1</v>
      </c>
      <c r="G5" s="12"/>
    </row>
    <row r="6" spans="2:7" ht="18" customHeight="1">
      <c r="B6" s="10"/>
      <c r="C6" s="11"/>
      <c r="D6" s="11"/>
      <c r="E6" s="14">
        <v>10</v>
      </c>
      <c r="F6" s="46">
        <v>0.0275</v>
      </c>
      <c r="G6" s="12"/>
    </row>
    <row r="7" spans="2:7" ht="18" customHeight="1">
      <c r="B7" s="10"/>
      <c r="C7" s="11"/>
      <c r="D7" s="11"/>
      <c r="E7" s="15" t="s">
        <v>0</v>
      </c>
      <c r="F7" s="16"/>
      <c r="G7" s="12"/>
    </row>
    <row r="8" spans="2:7" ht="18" customHeight="1">
      <c r="B8" s="10"/>
      <c r="C8" s="47" t="s">
        <v>11</v>
      </c>
      <c r="D8" s="17"/>
      <c r="E8" s="1">
        <v>50000</v>
      </c>
      <c r="F8" s="2"/>
      <c r="G8" s="12"/>
    </row>
    <row r="9" spans="2:7" ht="14.25">
      <c r="B9" s="10"/>
      <c r="C9" s="17"/>
      <c r="D9" s="17"/>
      <c r="E9" s="18"/>
      <c r="F9" s="18"/>
      <c r="G9" s="12"/>
    </row>
    <row r="10" spans="2:7" ht="14.25" hidden="1">
      <c r="B10" s="10"/>
      <c r="C10" s="17"/>
      <c r="D10" s="17"/>
      <c r="E10" s="18"/>
      <c r="F10" s="18"/>
      <c r="G10" s="12"/>
    </row>
    <row r="11" spans="2:8" ht="45" hidden="1">
      <c r="B11" s="10"/>
      <c r="C11" s="19" t="s">
        <v>7</v>
      </c>
      <c r="D11" s="19" t="s">
        <v>8</v>
      </c>
      <c r="E11" s="19" t="s">
        <v>2</v>
      </c>
      <c r="F11" s="19" t="s">
        <v>3</v>
      </c>
      <c r="G11" s="20" t="s">
        <v>4</v>
      </c>
      <c r="H11" s="21" t="s">
        <v>5</v>
      </c>
    </row>
    <row r="12" spans="2:8" ht="14.25" hidden="1">
      <c r="B12" s="10"/>
      <c r="C12" s="22">
        <v>0</v>
      </c>
      <c r="D12" s="22">
        <v>0</v>
      </c>
      <c r="E12" s="23">
        <f aca="true" t="shared" si="0" ref="E12:E22">ABS(PMT(($F$6/2),$E$6,$E$8))</f>
        <v>5385.8682671009465</v>
      </c>
      <c r="F12" s="24"/>
      <c r="G12" s="25"/>
      <c r="H12" s="26">
        <f>E8</f>
        <v>50000</v>
      </c>
    </row>
    <row r="13" spans="2:11" ht="14.25" hidden="1">
      <c r="B13" s="10"/>
      <c r="C13" s="22">
        <v>0</v>
      </c>
      <c r="D13" s="22">
        <v>1</v>
      </c>
      <c r="E13" s="23">
        <f t="shared" si="0"/>
        <v>5385.8682671009465</v>
      </c>
      <c r="F13" s="27">
        <f>E13-G13</f>
        <v>4698.3682671009465</v>
      </c>
      <c r="G13" s="28">
        <f aca="true" t="shared" si="1" ref="G13:G22">H12*($F$6/2)</f>
        <v>687.5</v>
      </c>
      <c r="H13" s="29">
        <f aca="true" t="shared" si="2" ref="H13:H22">H12-F13</f>
        <v>45301.631732899055</v>
      </c>
      <c r="K13" s="30"/>
    </row>
    <row r="14" spans="2:8" ht="14.25" hidden="1">
      <c r="B14" s="10"/>
      <c r="C14" s="22">
        <v>1</v>
      </c>
      <c r="D14" s="22">
        <v>2</v>
      </c>
      <c r="E14" s="23">
        <f t="shared" si="0"/>
        <v>5385.8682671009465</v>
      </c>
      <c r="F14" s="27">
        <f aca="true" t="shared" si="3" ref="F14:F22">E14-G14</f>
        <v>4762.970830773585</v>
      </c>
      <c r="G14" s="28">
        <f t="shared" si="1"/>
        <v>622.897436327362</v>
      </c>
      <c r="H14" s="29">
        <f t="shared" si="2"/>
        <v>40538.66090212547</v>
      </c>
    </row>
    <row r="15" spans="2:11" ht="14.25" hidden="1">
      <c r="B15" s="10"/>
      <c r="C15" s="22">
        <v>1</v>
      </c>
      <c r="D15" s="22">
        <v>3</v>
      </c>
      <c r="E15" s="23">
        <f t="shared" si="0"/>
        <v>5385.8682671009465</v>
      </c>
      <c r="F15" s="27">
        <f t="shared" si="3"/>
        <v>4828.461679696721</v>
      </c>
      <c r="G15" s="28">
        <f t="shared" si="1"/>
        <v>557.4065874042252</v>
      </c>
      <c r="H15" s="29">
        <f t="shared" si="2"/>
        <v>35710.199222428746</v>
      </c>
      <c r="K15" s="30"/>
    </row>
    <row r="16" spans="2:8" ht="14.25" hidden="1">
      <c r="B16" s="10"/>
      <c r="C16" s="22">
        <v>2</v>
      </c>
      <c r="D16" s="22">
        <v>4</v>
      </c>
      <c r="E16" s="23">
        <f t="shared" si="0"/>
        <v>5385.8682671009465</v>
      </c>
      <c r="F16" s="27">
        <f t="shared" si="3"/>
        <v>4894.853027792551</v>
      </c>
      <c r="G16" s="28">
        <f t="shared" si="1"/>
        <v>491.0152393083953</v>
      </c>
      <c r="H16" s="29">
        <f t="shared" si="2"/>
        <v>30815.346194636193</v>
      </c>
    </row>
    <row r="17" spans="2:8" ht="14.25" hidden="1">
      <c r="B17" s="10"/>
      <c r="C17" s="22">
        <v>2</v>
      </c>
      <c r="D17" s="22">
        <v>5</v>
      </c>
      <c r="E17" s="23">
        <f t="shared" si="0"/>
        <v>5385.8682671009465</v>
      </c>
      <c r="F17" s="27">
        <f t="shared" si="3"/>
        <v>4962.157256924699</v>
      </c>
      <c r="G17" s="28">
        <f t="shared" si="1"/>
        <v>423.71101017624767</v>
      </c>
      <c r="H17" s="29">
        <f t="shared" si="2"/>
        <v>25853.188937711493</v>
      </c>
    </row>
    <row r="18" spans="2:8" ht="14.25" hidden="1">
      <c r="B18" s="10"/>
      <c r="C18" s="22">
        <v>3</v>
      </c>
      <c r="D18" s="22">
        <v>6</v>
      </c>
      <c r="E18" s="23">
        <f t="shared" si="0"/>
        <v>5385.8682671009465</v>
      </c>
      <c r="F18" s="27">
        <f t="shared" si="3"/>
        <v>5030.3869192074135</v>
      </c>
      <c r="G18" s="28">
        <f t="shared" si="1"/>
        <v>355.48134789353304</v>
      </c>
      <c r="H18" s="29">
        <f t="shared" si="2"/>
        <v>20822.80201850408</v>
      </c>
    </row>
    <row r="19" spans="2:8" ht="14.25" hidden="1">
      <c r="B19" s="10"/>
      <c r="C19" s="22">
        <v>3</v>
      </c>
      <c r="D19" s="22">
        <v>7</v>
      </c>
      <c r="E19" s="23">
        <f t="shared" si="0"/>
        <v>5385.8682671009465</v>
      </c>
      <c r="F19" s="27">
        <f t="shared" si="3"/>
        <v>5099.554739346515</v>
      </c>
      <c r="G19" s="28">
        <f t="shared" si="1"/>
        <v>286.3135277544311</v>
      </c>
      <c r="H19" s="29">
        <f t="shared" si="2"/>
        <v>15723.247279157566</v>
      </c>
    </row>
    <row r="20" spans="2:8" ht="14.25" hidden="1">
      <c r="B20" s="10"/>
      <c r="C20" s="22">
        <v>4</v>
      </c>
      <c r="D20" s="22">
        <v>8</v>
      </c>
      <c r="E20" s="23">
        <f t="shared" si="0"/>
        <v>5385.8682671009465</v>
      </c>
      <c r="F20" s="27">
        <f t="shared" si="3"/>
        <v>5169.67361701253</v>
      </c>
      <c r="G20" s="28">
        <f t="shared" si="1"/>
        <v>216.19465008841652</v>
      </c>
      <c r="H20" s="29">
        <f t="shared" si="2"/>
        <v>10553.573662145036</v>
      </c>
    </row>
    <row r="21" spans="2:8" ht="14.25" hidden="1">
      <c r="B21" s="10"/>
      <c r="C21" s="22">
        <v>4</v>
      </c>
      <c r="D21" s="22">
        <v>9</v>
      </c>
      <c r="E21" s="23">
        <f t="shared" si="0"/>
        <v>5385.8682671009465</v>
      </c>
      <c r="F21" s="27">
        <f t="shared" si="3"/>
        <v>5240.756629246453</v>
      </c>
      <c r="G21" s="28">
        <f t="shared" si="1"/>
        <v>145.11163785449423</v>
      </c>
      <c r="H21" s="29">
        <f t="shared" si="2"/>
        <v>5312.817032898583</v>
      </c>
    </row>
    <row r="22" spans="2:8" ht="14.25" hidden="1">
      <c r="B22" s="10"/>
      <c r="C22" s="22">
        <v>5</v>
      </c>
      <c r="D22" s="22">
        <v>10</v>
      </c>
      <c r="E22" s="23">
        <f t="shared" si="0"/>
        <v>5385.8682671009465</v>
      </c>
      <c r="F22" s="27">
        <f t="shared" si="3"/>
        <v>5312.817032898591</v>
      </c>
      <c r="G22" s="28">
        <f t="shared" si="1"/>
        <v>73.05123420235552</v>
      </c>
      <c r="H22" s="29">
        <f t="shared" si="2"/>
        <v>-7.275957614183426E-12</v>
      </c>
    </row>
    <row r="23" spans="2:7" ht="15" hidden="1">
      <c r="B23" s="10"/>
      <c r="C23" s="17"/>
      <c r="D23" s="31" t="s">
        <v>6</v>
      </c>
      <c r="E23" s="32">
        <f>SUM(E13:E22)</f>
        <v>53858.682671009454</v>
      </c>
      <c r="F23" s="32">
        <f>SUM(F13:F22)</f>
        <v>50000</v>
      </c>
      <c r="G23" s="33">
        <f>SUM(G13:G22)</f>
        <v>3858.6826710094606</v>
      </c>
    </row>
    <row r="24" spans="2:7" ht="14.25">
      <c r="B24" s="10"/>
      <c r="C24" s="17"/>
      <c r="D24" s="17"/>
      <c r="E24" s="18"/>
      <c r="F24" s="18"/>
      <c r="G24" s="12"/>
    </row>
    <row r="25" spans="2:7" ht="18" customHeight="1">
      <c r="B25" s="10"/>
      <c r="C25" s="47" t="s">
        <v>10</v>
      </c>
      <c r="D25" s="17"/>
      <c r="E25" s="34">
        <f>IF(AND(E8&gt;=20000,E8&lt;=2000000),G23,"Errore, valore di finanziamento non valido")</f>
        <v>3858.6826710094606</v>
      </c>
      <c r="F25" s="35"/>
      <c r="G25" s="12"/>
    </row>
    <row r="26" spans="2:13" ht="12.75">
      <c r="B26" s="10"/>
      <c r="C26" s="11"/>
      <c r="D26" s="11"/>
      <c r="E26" s="11"/>
      <c r="F26" s="11"/>
      <c r="G26" s="36"/>
      <c r="H26" s="37"/>
      <c r="I26" s="37"/>
      <c r="J26" s="37"/>
      <c r="K26" s="37"/>
      <c r="L26" s="37"/>
      <c r="M26" s="37"/>
    </row>
    <row r="27" spans="2:13" ht="12.75">
      <c r="B27" s="38"/>
      <c r="C27" s="39"/>
      <c r="D27" s="39"/>
      <c r="E27" s="39"/>
      <c r="F27" s="39"/>
      <c r="G27" s="40"/>
      <c r="H27" s="37"/>
      <c r="I27" s="37"/>
      <c r="J27" s="37"/>
      <c r="K27" s="37"/>
      <c r="L27" s="37"/>
      <c r="M27" s="37"/>
    </row>
    <row r="30" spans="2:3" ht="12.75">
      <c r="B30" s="41"/>
      <c r="C30" s="42" t="s">
        <v>12</v>
      </c>
    </row>
    <row r="31" spans="1:13" ht="12.75">
      <c r="A31" s="43"/>
      <c r="B31" s="43"/>
      <c r="C31" s="44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2:3" ht="12.75">
      <c r="B32" s="45"/>
      <c r="C32" s="42" t="s">
        <v>13</v>
      </c>
    </row>
  </sheetData>
  <sheetProtection password="863B" sheet="1" objects="1" scenarios="1" selectLockedCells="1"/>
  <mergeCells count="4">
    <mergeCell ref="E7:F7"/>
    <mergeCell ref="E8:F8"/>
    <mergeCell ref="E25:F25"/>
    <mergeCell ref="B3:G3"/>
  </mergeCells>
  <dataValidations count="1">
    <dataValidation type="whole" allowBlank="1" showInputMessage="1" showErrorMessage="1" errorTitle="Errore" error="Attenzione, il finanziamento deve essere un valore compreso tra Euro 20.000 ed Euro 2.000.000" sqref="E8">
      <formula1>20000</formula1>
      <formula2>2000000</formula2>
    </dataValidation>
  </dataValidations>
  <printOptions/>
  <pageMargins left="0.7" right="0.7" top="0.75" bottom="0.75" header="0.3" footer="0.3"/>
  <pageSetup horizontalDpi="600" verticalDpi="600" orientation="portrait" paperSize="9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</dc:creator>
  <cp:keywords/>
  <dc:description/>
  <cp:lastModifiedBy>valchera</cp:lastModifiedBy>
  <dcterms:created xsi:type="dcterms:W3CDTF">2013-07-01T14:32:36Z</dcterms:created>
  <dcterms:modified xsi:type="dcterms:W3CDTF">2016-05-12T09:35:56Z</dcterms:modified>
  <cp:category/>
  <cp:version/>
  <cp:contentType/>
  <cp:contentStatus/>
</cp:coreProperties>
</file>